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8. Август\Материалы для пожарной сигнализации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Лист1!$A$8:$Z$57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Лист1!$A$1:$K$65</definedName>
  </definedNames>
  <calcPr calcId="152511" refMode="R1C1"/>
</workbook>
</file>

<file path=xl/calcChain.xml><?xml version="1.0" encoding="utf-8"?>
<calcChain xmlns="http://schemas.openxmlformats.org/spreadsheetml/2006/main">
  <c r="I56" i="1" l="1"/>
  <c r="H56" i="1"/>
  <c r="J56" i="1" s="1"/>
  <c r="J55" i="1"/>
  <c r="I55" i="1"/>
  <c r="H55" i="1"/>
  <c r="I54" i="1"/>
  <c r="H54" i="1"/>
  <c r="J54" i="1" s="1"/>
  <c r="I53" i="1"/>
  <c r="H53" i="1"/>
  <c r="J53" i="1" s="1"/>
  <c r="J52" i="1"/>
  <c r="I52" i="1"/>
  <c r="H52" i="1"/>
  <c r="J51" i="1"/>
  <c r="I51" i="1"/>
  <c r="H51" i="1"/>
  <c r="I50" i="1"/>
  <c r="H50" i="1"/>
  <c r="J50" i="1" s="1"/>
  <c r="I49" i="1"/>
  <c r="H49" i="1"/>
  <c r="J49" i="1" s="1"/>
  <c r="I48" i="1"/>
  <c r="H48" i="1"/>
  <c r="J48" i="1" s="1"/>
  <c r="J47" i="1"/>
  <c r="I47" i="1"/>
  <c r="H47" i="1"/>
  <c r="I46" i="1"/>
  <c r="H46" i="1"/>
  <c r="J46" i="1" s="1"/>
  <c r="I45" i="1"/>
  <c r="H45" i="1"/>
  <c r="J45" i="1" s="1"/>
  <c r="I44" i="1"/>
  <c r="H44" i="1"/>
  <c r="J44" i="1" s="1"/>
  <c r="J43" i="1"/>
  <c r="I43" i="1"/>
  <c r="H43" i="1"/>
  <c r="I42" i="1"/>
  <c r="H42" i="1"/>
  <c r="J42" i="1" s="1"/>
  <c r="I41" i="1"/>
  <c r="H41" i="1"/>
  <c r="J41" i="1" s="1"/>
  <c r="I40" i="1"/>
  <c r="H40" i="1"/>
  <c r="J40" i="1" s="1"/>
  <c r="J39" i="1"/>
  <c r="I39" i="1"/>
  <c r="H39" i="1"/>
  <c r="I38" i="1"/>
  <c r="H38" i="1"/>
  <c r="J38" i="1" s="1"/>
  <c r="I37" i="1"/>
  <c r="H37" i="1"/>
  <c r="J37" i="1" s="1"/>
  <c r="I36" i="1"/>
  <c r="H36" i="1"/>
  <c r="J36" i="1" s="1"/>
  <c r="J35" i="1"/>
  <c r="I35" i="1"/>
  <c r="H35" i="1"/>
  <c r="J34" i="1"/>
  <c r="I34" i="1"/>
  <c r="H34" i="1"/>
  <c r="I33" i="1"/>
  <c r="H33" i="1"/>
  <c r="J33" i="1" s="1"/>
  <c r="I32" i="1"/>
  <c r="H32" i="1"/>
  <c r="J32" i="1" s="1"/>
  <c r="J31" i="1"/>
  <c r="I31" i="1"/>
  <c r="H31" i="1"/>
  <c r="J30" i="1"/>
  <c r="I30" i="1"/>
  <c r="H30" i="1"/>
  <c r="I29" i="1"/>
  <c r="H29" i="1"/>
  <c r="J29" i="1" s="1"/>
  <c r="I28" i="1"/>
  <c r="H28" i="1"/>
  <c r="J28" i="1" s="1"/>
  <c r="J27" i="1"/>
  <c r="I27" i="1"/>
  <c r="H27" i="1"/>
  <c r="I26" i="1"/>
  <c r="H26" i="1"/>
  <c r="J26" i="1" s="1"/>
  <c r="I25" i="1"/>
  <c r="H25" i="1"/>
  <c r="J25" i="1" s="1"/>
  <c r="I24" i="1"/>
  <c r="H24" i="1"/>
  <c r="J24" i="1" s="1"/>
  <c r="J23" i="1"/>
  <c r="I23" i="1"/>
  <c r="H23" i="1"/>
  <c r="I22" i="1"/>
  <c r="H22" i="1"/>
  <c r="J22" i="1" s="1"/>
  <c r="I21" i="1"/>
  <c r="H21" i="1"/>
  <c r="J21" i="1" s="1"/>
  <c r="I20" i="1"/>
  <c r="H20" i="1"/>
  <c r="J20" i="1" s="1"/>
  <c r="J19" i="1"/>
  <c r="I19" i="1"/>
  <c r="H19" i="1"/>
  <c r="I18" i="1"/>
  <c r="H18" i="1"/>
  <c r="J18" i="1" s="1"/>
  <c r="I17" i="1"/>
  <c r="H17" i="1"/>
  <c r="J17" i="1" s="1"/>
  <c r="I16" i="1"/>
  <c r="H16" i="1"/>
  <c r="J16" i="1" s="1"/>
  <c r="J15" i="1"/>
  <c r="I15" i="1"/>
  <c r="H15" i="1"/>
  <c r="J14" i="1"/>
  <c r="I14" i="1"/>
  <c r="H14" i="1"/>
  <c r="I13" i="1"/>
  <c r="H13" i="1"/>
  <c r="J13" i="1" s="1"/>
  <c r="I12" i="1"/>
  <c r="H12" i="1"/>
  <c r="J12" i="1" s="1"/>
  <c r="J11" i="1"/>
  <c r="I11" i="1"/>
  <c r="H11" i="1"/>
  <c r="I10" i="1"/>
  <c r="H10" i="1"/>
  <c r="J10" i="1" s="1"/>
  <c r="I9" i="1"/>
  <c r="H9" i="1"/>
  <c r="J9" i="1" s="1"/>
  <c r="I8" i="1"/>
  <c r="H8" i="1"/>
  <c r="J8" i="1" s="1"/>
  <c r="I57" i="1" l="1"/>
  <c r="J57" i="1" s="1"/>
  <c r="B5" i="2" l="1"/>
  <c r="J58" i="1" l="1"/>
</calcChain>
</file>

<file path=xl/sharedStrings.xml><?xml version="1.0" encoding="utf-8"?>
<sst xmlns="http://schemas.openxmlformats.org/spreadsheetml/2006/main" count="236" uniqueCount="126">
  <si>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</si>
  <si>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</si>
  <si>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</si>
  <si>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</si>
  <si>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</si>
  <si>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</si>
  <si>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</si>
  <si>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В т.ч. НДС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</si>
  <si>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</si>
  <si>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</si>
  <si>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</si>
  <si>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</si>
  <si>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</si>
  <si>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</si>
  <si>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</si>
  <si>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</si>
  <si>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</si>
  <si>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</si>
  <si>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</si>
  <si>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Уфа, ул. Ленина, 32</t>
  </si>
  <si>
    <t>Гарантийные обязательства:</t>
  </si>
  <si>
    <t>Контактное лицо по техническим вопросам:</t>
  </si>
  <si>
    <t>шт</t>
  </si>
  <si>
    <t xml:space="preserve">Напряжение питания 10.2-28.4В, жидкокристаллический индикатор 2 строки х 16 символов, количество подключаемых к интерфейсу RS-485 устройств - до 127, количество управляемых в автоматическом режиме релейных выходов не более 256, количество шлейфов сигнализации и адресных извещателей группируемых в разделы не более 2048, количество разделов - до 511, RS-485, RS-232,  Т= +1 +55°C, IP20, 140х114х25 мм.
</t>
  </si>
  <si>
    <t>Версия 2.23, кнопочное управление 60 разделами, световая индикация: 60 двухцветных индикаторов для отображения состояния разделов ИСО «Орион»; 7 одноцветных индикаторов для отображения наличия тревог и неисправностей в ИСО «Орион»; RS-485, протокол Орион, напряжение питания 10.2-28В, потребляемая мощность не более 3 Вт, Т=-30 +50 °С, IР20, 340х170х25,5 мм, срок службы не менее 10 лет.</t>
  </si>
  <si>
    <t>Напряжение сети 150-250В, выходное напряжение при питании от сети 13.6-0.6В, при питании от АКБ 10-14.2В, номинальный выходной ток 3А, 255х310х85мм, Т= -10 + 40 °С.</t>
  </si>
  <si>
    <t>Напряжение питания 12В, потребляемый ток 20 мА, уровень звукового давления на расстоянии 1 м, 105 дБ, Т= -30 +55 °С, IP56, 65х65х50 мм, не более 0.04 кг.</t>
  </si>
  <si>
    <t>Уровень громкости 95 дБ, потребляемый ток 75 мА, напряжение питания постоянного тока 12 В, 165х110х60 мм,  Т=-30 +50 °С, материал - металлический.</t>
  </si>
  <si>
    <t>Емкость аккумулятора - 17 Ач; номинальное напряжение -12 В; Т хранения=- 20 + 60 °С; Т заряд=- 10 + 60 °С; Т разряд=- 20 + 60 °С; 181х77х167мм.</t>
  </si>
  <si>
    <t>Автомобильным транспортом за счет Поставщика.</t>
  </si>
  <si>
    <t>Особые условия:</t>
  </si>
  <si>
    <t>Начальник СПК , тел.: +7 (347) 221-55-51, Рыбаков А.П.</t>
  </si>
  <si>
    <t>Не менее 12 месяцев.</t>
  </si>
  <si>
    <t>Кол-во</t>
  </si>
  <si>
    <t>В течение 10 календарных дней с момента подписания договора.</t>
  </si>
  <si>
    <t>Батарея аккумуляторная АКБ 12 В, 7 Ач</t>
  </si>
  <si>
    <t xml:space="preserve">Батарея аккумуляторная АКБ 12 В, 17 Ач </t>
  </si>
  <si>
    <t>Табло световое Молния-12 "Стрелка влево"</t>
  </si>
  <si>
    <t>Табло световое Молния-12 "Стрелка вправо"</t>
  </si>
  <si>
    <t>Углекислота</t>
  </si>
  <si>
    <t>ЗПУ к ОУ-3</t>
  </si>
  <si>
    <t>Трубка выкиднаяс к ОУ-1,2,3</t>
  </si>
  <si>
    <t>Раструб (ОУ-1,3)</t>
  </si>
  <si>
    <t>Шланг с раструбом к ОУ-5, 0.8м</t>
  </si>
  <si>
    <t>Шланг с раструбом к ОУ-5, 1м</t>
  </si>
  <si>
    <t>ЗПУ к ОП-4</t>
  </si>
  <si>
    <t>Шланг к ОП d=14мм</t>
  </si>
  <si>
    <t>Шланг к ОП d=16мм</t>
  </si>
  <si>
    <t>Индикатор давления М-8х1,0х12,5</t>
  </si>
  <si>
    <t>Пломба роторного типа Роллсил</t>
  </si>
  <si>
    <t>Манометр для МГП</t>
  </si>
  <si>
    <t>Клапан ДУ-50 прямой латунный 15БЗР (м-м) 1,0МПа</t>
  </si>
  <si>
    <t xml:space="preserve">Цапковая напорная головка ГЦ-50 </t>
  </si>
  <si>
    <t xml:space="preserve">Масса извещателя не более 30г, электрическое сопротивление изоляции между токоведущими частями извещателя и корпусом при нормальных условиях не менее 20 МОм, Т=-50 +50 °С, ток через замкнутые контакты извещателя не более 30мА, напряжение постоянного тока, подаваемое на контакты извещателя не более 30В.
</t>
  </si>
  <si>
    <t>Напряжение от 7.5 до 30 В, чувствительность 0,05 – 0,2 дБ/м, инерционность срабатывания – не более 5 с, ток потребления в дежурном режиме – 0,04 мА, 210г, Т=-45 +55 °С, габаритные размеры 106х60 мм, IP 30, срок службы не менее 10 лет, средняя наработка на отказ 60000 часов.</t>
  </si>
  <si>
    <t>2-х проводный (НЗ/НР), индикация: ″Дежурный режим″; ″Пожар″; U по шлейфу сигнализации 9-28V, ток потребления в дежурном режиме 0,1 мА, IP41, 0.11 кг, Т=-40 +55 °С.</t>
  </si>
  <si>
    <t>Напряжение питания 12В DC; потребляемый ток в дежурном режиме 20 мА; габариты 304х103х19 мм; Т=-30 +55 °С; масса 0,22 кг; материал корпуса - пластик, IP 52.</t>
  </si>
  <si>
    <t>Напряжение питания, 5B; Ток потребления не более 200 мА; Скорость передачи данных 110; 300; 1200; 2400; 4800; 9600; 19200; 38400; 57600; 115200 Бод; Габариты 19х67х11 мм; Т=-30 +50 °С; масса 0,011 кг; IP 20.</t>
  </si>
  <si>
    <t xml:space="preserve">Количество шлейфов сигнализации - 10, количество программ управления по каждому выходу - 37, потребляемый прибором ток в дежурном режиме: при питании 24 В от 110 мА до 200 мА, при питании 12 В от 220 мА до 410 мА, ток нагрузки шлейфа - 3 мА, Т =- 30  +50С, 156 х 107 х 35 мм, напряжение питания - от 11 В до 28 В.
</t>
  </si>
  <si>
    <t>Автономный режим, количество радиальных неадресных шлейфов сигнализации (ШС)-20, макс. сопротивление проводов ШС без учета оконечного сопротивления-не более 1 кОм, RS-485, протокол Орион, U=10,2 ÷ 28 В постоянного тока, выходы-5шт, 20 индикаторов состояния каждого из ШС, 3 индикатора состояния выходов, 1 индикатор отображения режимов прибора,  Т=-30 +55 °C, IР20, 365х165х45 мм, Средний срок службы-10 лет.</t>
  </si>
  <si>
    <t>Автономный режим, количество радиальных неадресных шлейфов сигнализации (ШС)-20, макс. сопротивление проводов ШС без учета оконечного сопротивления-1 кОм для охранных ШС и 100 Ом для пожарных ШС, RS-485, протокол Орион, U=10,2 ÷ 28,4 В постоянного тока, готовность к работе после включения питания не более 3 с, выходы-5шт, 20 индикаторов состояния каждого из ШС, 5 индикаторов состояния выходов, 5 индикаторов отображения режимов прибора, Т=-30 +55 °C, IР20, 247х150х48 мм, средний срок службы-10 лет.</t>
  </si>
  <si>
    <t>Количество шлейфов-3 шт; напряжение в дежурном режиме 19-24 В;  суммарный ток потребления извещателей 3 мА; количество выходов для запуска АУП без блоков С2000-КПБ- 1шт, совместно с блоками С2000-КПБ - 97 шт; электрические параметры выходов на замыкание с контролем цепей 22…26 В, 1 А; количество выходов оптореле на замыкание - 2 шт; количество выходов источника постоянного тока - 1 шт; количество групп контактов реле на переключение - 1 гр; напряжение питания 220В, от встроенного источника резервного питания - два аккумулятора 12 В 4.5 Ач; габариты 305х255х95 мм; Т=0 +50 °С; масса 6 кг; IP 30.</t>
  </si>
  <si>
    <t>Напряжение питания, 10.2-28.4 В; Потребляемая мощность - Вт; Кол-во индикаторов - 46; Кол-во разделов - 4; габариты 170х340х25.5;  масса 0,6 кг; IP 20.</t>
  </si>
  <si>
    <t>Количество радиальных неадресных шлейфов сигнализации (ШС)-20, макс. сопротивление проводов ШС без учета оконечного сопротивления-1 кОм для охранных ШС и 100 Ом для пожарных ШС, RS-485, протокол Орион, U=10,2-28 В постоянного тока, готовность к работе после включения питания не более 3 с, выходы-5шт, 1 индикатор отображения режимов, Т=-30 +55 °C, IР20, 229х136х41 мм, средний срок службы-10 лет.</t>
  </si>
  <si>
    <t>Рабочий диапазон питающих напряжений 12 (±2)  или  24 (+3/-4)В, ток ограничения в шлейфе сигнализации 18 мА, сопротивлении проводов шлейфа сигнализации не более 0.22 кОм, сопротивлении утечки между проводами шлейфа не менее 50 кОм, габаритные размеры 220x125x55мм, масса не более 0.5 кг.</t>
  </si>
  <si>
    <t>Напряжение питания 12В DC; потребляемый ток 20 мА; габариты 285х97х17 мм; Т=-40 +55 °С; масса 0,2 кг; материал корпуса - пластик.</t>
  </si>
  <si>
    <t>12 В, 2А, кратковременно и в режиме резерва до 3 А, корпус под акк 7Ач, 12 Ач, Т=-10 +40°C.</t>
  </si>
  <si>
    <t>Напряжение сети 150-250В, выходное напряжение при питании от сети 13.6-0.6В, при питании от АКБ 10-13.6В, номинальный выходной ток 8А, 255х310х85мм, масса с батареей 8.5 кг, датчик вскрытия корпуса, устойчивость к электромагнитным помехам 3 степени жесткости по ГОСТ Р 53560-2009, возможность подключения двух дополнительных батарей 12В емкостью 17Ач, конструкция соответствует пожарной безопасности в аварийном режиме работы согласно ГОСТ 12.1.004-91, Т=-10 + 40°С.</t>
  </si>
  <si>
    <t>Время срабатывания при превышении пороговой температуры не более 15с, диапазон рабочих напряжений 4-27В, точность установки температуры срабатывания ± 5%, степень защиты оболочки IP67, класс химстойкости Х3, Т=-55 +85 °С, габариты 230х80х265 мм, масса не более 0.6 кг.</t>
  </si>
  <si>
    <t>Клеммы подключения - диаметр 0.6 мм до 2 мм2; размеры - диаметр = 117 мм, высота = 24 мм (с извещателем - 62 мм) ; Т=-20 +72 °С, вес - 60 гр; материал - пластик ABC.</t>
  </si>
  <si>
    <t>ГОСТ 26952-86; 53280.4-2009; ТУ 2149-028-10968286-97; тушение пожаров классов А, В, С, э/у под U до 1000В; 30 кг, Т=-50 +50 °С, гарайтийный срок хранения 10 лет.</t>
  </si>
  <si>
    <t>ГОСТ Р 51017-97; 51057-2001; ГОСТ 4.132-85.</t>
  </si>
  <si>
    <t>ТУ 4854-034-42712884-2008, максимальное рабочее давление в фильтре 15 Мпа, резьба на входе в фильтр (гайка) - труб 3/4", резьба на выходе из фильтра - М14х1,5/Труб 1/2", 500х90х240 (ДхШхВ), 3,7 кг.</t>
  </si>
  <si>
    <t>Соответствие Правилам противопожарного режима в РФ (Постановление правительства от 25.04.2012 г. № 390), цвет желтый, храповый механизм, индивидуальная нумерация на корпусе и вставке,  корпус – поликарбонат, вставка – АБС-пластик, Т=-40 +60 °С.</t>
  </si>
  <si>
    <t xml:space="preserve">Беспроводной; максимальная высота расположения: 6 м; защищаемая площадь для пожара класса А - 32 м2, для пожара класса B - 12 м2; автоматическое обнаружение пожара и групповой запуск модулей «ТРВ-Гарант». Возможность ручного пуска при температуре свыше 64 ºС. Комплект: модуль «ТРВ-Гарант-Р»-14,5-01 (60), блок «БОС», кронштейн.
</t>
  </si>
  <si>
    <t>Соответствие ГОСТ Р 53279-2009. В паз головки должно быть установлено и надежно удерживаться в пазу резиновое кольцо, соответствующее ГОСТ 6557. Головки должны быть изготовлены из алюминиевых сплавов не выше II группы по ГОСТ 1583 или латуни по ГОСТ 17711. Головки должны выдерживать без разрушения и нарушения герметичности соединения 560 рабочих циклов. Масса не более 0,25 кг; Внутренний диаметр 43 мм; Рабочее давление 1,2 Мпа; Диаметр по клыкам 106 мм; Длина 55 мм; Ширина 100 мм.</t>
  </si>
  <si>
    <t xml:space="preserve">Пожарные напорные рукава с внутренней гидроизоляционной камерой типа "Универсал" изготовлены по ГОСТ Р 51049-2008, 
на основе капронового каркаса диаметром 51 мм, белого цвета, 
в сборе с ГР-50, длиной 20м. Длина скатки 20±1 м; Внутренний диаметр - 51 мм; Рабочее давление - 1,0 МПа; Интервал рабочих температур от -5°С до +50°С; Масса скатки - 5 кг; Cрок службы - не менее 5 лет. В комплект поставки должны входить рукав и формуляр по ГОСТ 2.601 (приложение А к ГОСТ Р 51049-2008).
</t>
  </si>
  <si>
    <t>Отсутствие масел, густой белый дым,1 таблетка-13г, 1 таблетка-18м3 дыма, время сгорания 1 таблетки-40сек, 1 упаковка-6 таблеток.</t>
  </si>
  <si>
    <t>кг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</si>
  <si>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</si>
  <si>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цена за единицу измерения с учетом НДС (18%), включая стоимость тары и доставку, рубли РФ</t>
  </si>
  <si>
    <t xml:space="preserve"> 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</si>
  <si>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</si>
  <si>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Поставщик предоставляет вместе с товаром следующие документы: 1. Паспорт; 2. Техническое описание поставляемого товара; 3. Инструкция на русском языке; 4. Сертификат соответствия стандартам РФ.</t>
  </si>
  <si>
    <t>Рабочее напряжение 8-42В; ток покоя при 19 В- 50 мкА; ток тревоги - 18мА; контролируемая площадь - 110м2; размеры Ø: 117 мм В: 49 мм; IP 42; скорость потока воздуха 0-25.4 м/с; Т=-20 +75 °С, вес - 110 гр.</t>
  </si>
  <si>
    <t>Для модулей Артсок, МГП-35-60, МГП-35-80, МГП-35-100, МГП-50-60, МГП-50-60, МГП-50-80, МГП-50-100, ГОСТ Р 51017-97; 51057-2001; ГОСТ 4.132-85. Выпуск не ранее июня 2017 года.</t>
  </si>
  <si>
    <t>Накладной внутренний дверной доводчик; Низкотемпературное масло до -46°С; Максимальная масса двери 120 кг; Плавное закрывание двери; Термическая обработка внутренних деталей, обеспечивающая большой срок эксплуатации.</t>
  </si>
  <si>
    <t>Вентиль Ду-50 15БЗР (цапка-цапка) Латунный прямой, D = 50, рабочее давление до 1,6 МПа (16 кг/кв. см ) с температурой до +50С.</t>
  </si>
  <si>
    <t>Для извещателей серий 9x00 и IQ8Quad, устанавливается на телескопическую штангу 060427.</t>
  </si>
  <si>
    <t>Герметичный аккумулятор.Напряжение 12Вольт Ёмкость 7Ач Максимальный ток заряда 1,2А.</t>
  </si>
  <si>
    <t>Порошок для ОП Вексон АВС25 (ЗАО "Экохиммаш")</t>
  </si>
  <si>
    <t>Модуль «ТРВ-Гарант-Р»-14,5-01 (60) (ООО "НПО Этернис")</t>
  </si>
  <si>
    <t>Съемник для извещателей Esser 805580 (Esser by Honeywell)</t>
  </si>
  <si>
    <t>Тестовые дымовые таблетки 769080 (Esser by Honeywell)</t>
  </si>
  <si>
    <t>Оптический дымовой извещатель Esser IQ8QUAD C 802371 (Esser by Honeywell)</t>
  </si>
  <si>
    <t>Стандартная база Esser IQ8 Quad- 805590 (Esser by Honeywell)</t>
  </si>
  <si>
    <t xml:space="preserve"> Газ Solo detector tester сжиженный под давлением в герметичной емкости, 250мл.</t>
  </si>
  <si>
    <t>Газ тестовый для прибора 805582 (060430.10) (Esser by Honeywell)</t>
  </si>
  <si>
    <t>Преобразователь интерфейсов USB-RS485 (ЗАО НВП "Болид")</t>
  </si>
  <si>
    <t>Преобразователь интерфейсов USB-RS232 (ЗАО НВП "Болид")</t>
  </si>
  <si>
    <t>Прибор приемно-контрольный Сигнал-10 (ЗАО НВП "Болид")</t>
  </si>
  <si>
    <t>Прибор приемно-контрольный Сигнал-20 (ЗАО НВП "Болид")</t>
  </si>
  <si>
    <t>Прибор приемно-контрольный Сигнал-20М (ЗАО НВП "Болид")</t>
  </si>
  <si>
    <t>Прибор приемно-контрольный Сигнал 20П SMD (ЗАО НВП "Болид")</t>
  </si>
  <si>
    <t>Прибор приемно-контрольный C2000-АСПТ (ЗАО НВП "Болид")</t>
  </si>
  <si>
    <t>Блок индикации и управления С2000-ПТ (ЗАО НВП "Болид")</t>
  </si>
  <si>
    <t>Прибор приемно-контрольный Яхонт 1И (ООО "Спецприбор")</t>
  </si>
  <si>
    <t>Извещатель пожарный тепловой ИП 101 Гранат, обычный (ООО "Спецприбор")</t>
  </si>
  <si>
    <t>Пульт контроля и управления С2000М версия 2.06  (ЗАО НВП "Болид")</t>
  </si>
  <si>
    <t>Источник питания РИП-12 исп.01  (ЗАО НВП "Болид")</t>
  </si>
  <si>
    <t>Источник питания РИП-12 исп.05  (ЗАО НВП "Болид")</t>
  </si>
  <si>
    <t>Блок контроля и индикации с клавиатурой С2000-БКИ версия 2.23  (ЗАО НВП "Болид")</t>
  </si>
  <si>
    <t xml:space="preserve">Извешатель тепловой ИП 103-5/1 </t>
  </si>
  <si>
    <t>Табло Блик С-12М Выход оповещатель пожарный световой (табло)</t>
  </si>
  <si>
    <t>Фильтр-отстойник для углекислоты ФО-01 для СЗУ-04  (ООО "Технический Центр Пожарной Безопасности")</t>
  </si>
  <si>
    <t>Рукав пожарный напорный "Универсал" РПК -В -50-1,0-У1  с ГР-50, 20м (ЗАО "ПО Берег")</t>
  </si>
  <si>
    <t>Доводчик Vizit 505 (НПФ МОДУС-Н, VIZIT Group)</t>
  </si>
  <si>
    <t>Извещатель пожарный ИПР-3 СУМ</t>
  </si>
  <si>
    <t>Оповещатель свето-звуковой Маяк 12-К</t>
  </si>
  <si>
    <t>Оповещатель звуковой Маяк 12-3М</t>
  </si>
  <si>
    <t>ГОСТ 8050-85, поставка в прошедших переосвидетельствование  баллонах (один баллон - 40 л, 24 кг углекислоты), ГОСТ 949-73, для углекислоты с кольцом горловины (резьба ГОСТ 9909-81), вентилем, предохранительным колпаком и опорным башмаком, тара в комплекте, сталь марки –30ХГСА, 45, Д.</t>
  </si>
  <si>
    <t>Извещатель пожарный дымовой ИП 212-41М (ООО «КБ Пожарной Автоматики»)</t>
  </si>
  <si>
    <t>Источник питания Скат-1200М (ЗАО "Бастион")</t>
  </si>
  <si>
    <t>РАЗДЕЛ IV. Техническое задание</t>
  </si>
  <si>
    <t>Наименование товара (производитель)</t>
  </si>
  <si>
    <t>Предельная сумма лота составляет:  2 734 372,70 руб. с учетом НДС (18%).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</si>
</sst>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>
      <alignment horizontal="left"/>
    </xf>
  </cellStyleXfs>
  <cellXfs count="86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 wrapText="1"/>
    </xf>
    <xf numFmtId="2" fontId="2" fillId="0" borderId="0" xfId="0" applyNumberFormat="1" applyFont="1"/>
    <xf numFmtId="0" fontId="2" fillId="0" borderId="3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/>
    <xf numFmtId="2" fontId="2" fillId="0" borderId="4" xfId="0" applyNumberFormat="1" applyFont="1" applyBorder="1"/>
    <xf numFmtId="4" fontId="2" fillId="0" borderId="4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4" fontId="2" fillId="0" borderId="0" xfId="0" applyNumberFormat="1" applyFont="1" applyBorder="1"/>
    <xf numFmtId="4" fontId="2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" fontId="4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0" fontId="4" fillId="0" borderId="2" xfId="2" applyFont="1" applyBorder="1" applyAlignment="1">
      <alignment horizontal="center" vertical="top"/>
    </xf>
    <xf numFmtId="3" fontId="4" fillId="0" borderId="2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" xfId="2" applyFont="1" applyBorder="1" applyAlignment="1">
      <alignment horizontal="center" vertical="top"/>
    </xf>
    <xf numFmtId="3" fontId="4" fillId="0" borderId="1" xfId="0" applyNumberFormat="1" applyFont="1" applyFill="1" applyBorder="1" applyAlignment="1">
      <alignment horizontal="center" vertical="top"/>
    </xf>
    <xf numFmtId="3" fontId="4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vertical="top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3" fontId="2" fillId="0" borderId="1" xfId="0" applyNumberFormat="1" applyFont="1" applyBorder="1" applyAlignment="1">
      <alignment vertical="top" wrapText="1"/>
    </xf>
    <xf numFmtId="3" fontId="2" fillId="0" borderId="4" xfId="0" applyNumberFormat="1" applyFont="1" applyBorder="1" applyAlignment="1">
      <alignment vertical="top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R71"/>
  <sheetViews>
    <sheetView tabSelected="1" zoomScaleNormal="100" zoomScaleSheetLayoutView="100" workbookViewId="0">
      <selection activeCell="A59" sqref="A59:K59"/>
    </sheetView>
  </sheetViews>
  <sheetFormatPr defaultRowHeight="15" x14ac:dyDescent="0.25"/>
  <cols>
    <col min="1" max="1" width="6.42578125" style="3" customWidth="1"/>
    <col min="2" max="2" width="31.28515625" style="4" customWidth="1"/>
    <col min="3" max="3" width="9.7109375" style="3" customWidth="1"/>
    <col min="4" max="4" width="66.28515625" style="3" customWidth="1"/>
    <col min="5" max="5" width="9.140625" style="3"/>
    <col min="6" max="6" width="8.28515625" style="3" customWidth="1"/>
    <col min="7" max="7" width="16.42578125" style="3" customWidth="1"/>
    <col min="8" max="8" width="19.5703125" style="3" customWidth="1"/>
    <col min="9" max="9" width="16" style="3" customWidth="1"/>
    <col min="10" max="11" width="18.28515625" style="3" customWidth="1"/>
    <col min="12" max="12" width="19.5703125" style="3" customWidth="1"/>
    <col min="13" max="16384" width="9.140625" style="3"/>
  </cols>
  <sheetData>
    <row r="1" spans="1:18" x14ac:dyDescent="0.25">
      <c r="I1" s="64" t="s">
        <v>123</v>
      </c>
      <c r="J1" s="65"/>
      <c r="K1" s="65"/>
    </row>
    <row r="2" spans="1:18" x14ac:dyDescent="0.25">
      <c r="A2" s="70" t="s">
        <v>5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8" x14ac:dyDescent="0.25">
      <c r="A3" s="30"/>
      <c r="B3" s="30"/>
      <c r="C3" s="30"/>
      <c r="D3" s="30"/>
      <c r="E3" s="30"/>
      <c r="F3" s="30"/>
      <c r="G3" s="43"/>
      <c r="H3" s="30"/>
      <c r="I3" s="30"/>
      <c r="J3" s="30"/>
      <c r="K3" s="45"/>
    </row>
    <row r="4" spans="1:18" x14ac:dyDescent="0.25">
      <c r="B4" s="5"/>
      <c r="C4" s="6"/>
      <c r="D4" s="7"/>
      <c r="L4" s="8"/>
    </row>
    <row r="5" spans="1:18" ht="15" customHeight="1" x14ac:dyDescent="0.25">
      <c r="A5" s="71" t="s">
        <v>0</v>
      </c>
      <c r="B5" s="66" t="s">
        <v>124</v>
      </c>
      <c r="C5" s="67"/>
      <c r="D5" s="71" t="s">
        <v>1</v>
      </c>
      <c r="E5" s="71" t="s">
        <v>6</v>
      </c>
      <c r="F5" s="78" t="s">
        <v>33</v>
      </c>
      <c r="G5" s="75" t="s">
        <v>79</v>
      </c>
      <c r="H5" s="75" t="s">
        <v>80</v>
      </c>
      <c r="I5" s="73" t="s">
        <v>81</v>
      </c>
      <c r="J5" s="72" t="s">
        <v>82</v>
      </c>
      <c r="K5" s="71" t="s">
        <v>2</v>
      </c>
      <c r="L5" s="8"/>
    </row>
    <row r="6" spans="1:18" s="9" customFormat="1" ht="97.9" customHeight="1" x14ac:dyDescent="0.25">
      <c r="A6" s="71"/>
      <c r="B6" s="68"/>
      <c r="C6" s="69"/>
      <c r="D6" s="71"/>
      <c r="E6" s="71"/>
      <c r="F6" s="79"/>
      <c r="G6" s="77"/>
      <c r="H6" s="76"/>
      <c r="I6" s="74"/>
      <c r="J6" s="72"/>
      <c r="K6" s="71"/>
    </row>
    <row r="7" spans="1:18" x14ac:dyDescent="0.25">
      <c r="A7" s="32">
        <v>1</v>
      </c>
      <c r="B7" s="48">
        <v>3</v>
      </c>
      <c r="C7" s="49"/>
      <c r="D7" s="32">
        <v>5</v>
      </c>
      <c r="E7" s="32">
        <v>6</v>
      </c>
      <c r="F7" s="32">
        <v>7</v>
      </c>
      <c r="G7" s="44">
        <v>8</v>
      </c>
      <c r="H7" s="32">
        <v>9</v>
      </c>
      <c r="I7" s="32">
        <v>10</v>
      </c>
      <c r="J7" s="32">
        <v>11</v>
      </c>
      <c r="K7" s="46">
        <v>12</v>
      </c>
    </row>
    <row r="8" spans="1:18" ht="39" customHeight="1" x14ac:dyDescent="0.25">
      <c r="A8" s="33">
        <v>1</v>
      </c>
      <c r="B8" s="50" t="s">
        <v>35</v>
      </c>
      <c r="C8" s="51"/>
      <c r="D8" s="35" t="s">
        <v>89</v>
      </c>
      <c r="E8" s="36" t="s">
        <v>22</v>
      </c>
      <c r="F8" s="37">
        <v>117</v>
      </c>
      <c r="G8" s="84">
        <v>516</v>
      </c>
      <c r="H8" s="29">
        <f>G8*1.18</f>
        <v>608.88</v>
      </c>
      <c r="I8" s="11">
        <f>F8*G8</f>
        <v>60372</v>
      </c>
      <c r="J8" s="11">
        <f>F8*H8</f>
        <v>71238.960000000006</v>
      </c>
      <c r="K8" s="31" t="s">
        <v>19</v>
      </c>
      <c r="R8" s="12"/>
    </row>
    <row r="9" spans="1:18" ht="48.75" customHeight="1" x14ac:dyDescent="0.25">
      <c r="A9" s="33">
        <v>2</v>
      </c>
      <c r="B9" s="50" t="s">
        <v>36</v>
      </c>
      <c r="C9" s="51"/>
      <c r="D9" s="38" t="s">
        <v>28</v>
      </c>
      <c r="E9" s="36" t="s">
        <v>22</v>
      </c>
      <c r="F9" s="37">
        <v>20</v>
      </c>
      <c r="G9" s="84">
        <v>1644</v>
      </c>
      <c r="H9" s="29">
        <f t="shared" ref="H9:H56" si="0">G9*1.18</f>
        <v>1939.9199999999998</v>
      </c>
      <c r="I9" s="11">
        <f t="shared" ref="I9:I56" si="1">F9*G9</f>
        <v>32880</v>
      </c>
      <c r="J9" s="11">
        <f t="shared" ref="J9:J56" si="2">F9*H9</f>
        <v>38798.399999999994</v>
      </c>
      <c r="K9" s="31" t="s">
        <v>19</v>
      </c>
      <c r="R9" s="12"/>
    </row>
    <row r="10" spans="1:18" ht="89.25" customHeight="1" x14ac:dyDescent="0.25">
      <c r="A10" s="33">
        <v>3</v>
      </c>
      <c r="B10" s="50" t="s">
        <v>112</v>
      </c>
      <c r="C10" s="51"/>
      <c r="D10" s="35" t="s">
        <v>53</v>
      </c>
      <c r="E10" s="40" t="s">
        <v>22</v>
      </c>
      <c r="F10" s="41">
        <v>200</v>
      </c>
      <c r="G10" s="84">
        <v>77</v>
      </c>
      <c r="H10" s="29">
        <f t="shared" si="0"/>
        <v>90.86</v>
      </c>
      <c r="I10" s="11">
        <f t="shared" si="1"/>
        <v>15400</v>
      </c>
      <c r="J10" s="11">
        <f t="shared" si="2"/>
        <v>18172</v>
      </c>
      <c r="K10" s="31" t="s">
        <v>19</v>
      </c>
      <c r="R10" s="12"/>
    </row>
    <row r="11" spans="1:18" ht="87" customHeight="1" x14ac:dyDescent="0.25">
      <c r="A11" s="33">
        <v>4</v>
      </c>
      <c r="B11" s="50" t="s">
        <v>121</v>
      </c>
      <c r="C11" s="51"/>
      <c r="D11" s="35" t="s">
        <v>54</v>
      </c>
      <c r="E11" s="40" t="s">
        <v>22</v>
      </c>
      <c r="F11" s="41">
        <v>1512</v>
      </c>
      <c r="G11" s="84">
        <v>253</v>
      </c>
      <c r="H11" s="29">
        <f t="shared" si="0"/>
        <v>298.53999999999996</v>
      </c>
      <c r="I11" s="11">
        <f t="shared" si="1"/>
        <v>382536</v>
      </c>
      <c r="J11" s="11">
        <f t="shared" si="2"/>
        <v>451392.47999999992</v>
      </c>
      <c r="K11" s="31" t="s">
        <v>19</v>
      </c>
      <c r="R11" s="12"/>
    </row>
    <row r="12" spans="1:18" ht="55.5" customHeight="1" x14ac:dyDescent="0.25">
      <c r="A12" s="33">
        <v>5</v>
      </c>
      <c r="B12" s="50" t="s">
        <v>117</v>
      </c>
      <c r="C12" s="51"/>
      <c r="D12" s="35" t="s">
        <v>55</v>
      </c>
      <c r="E12" s="40" t="s">
        <v>22</v>
      </c>
      <c r="F12" s="41">
        <v>80</v>
      </c>
      <c r="G12" s="84">
        <v>197</v>
      </c>
      <c r="H12" s="29">
        <f t="shared" si="0"/>
        <v>232.45999999999998</v>
      </c>
      <c r="I12" s="11">
        <f t="shared" si="1"/>
        <v>15760</v>
      </c>
      <c r="J12" s="11">
        <f t="shared" si="2"/>
        <v>18596.8</v>
      </c>
      <c r="K12" s="31" t="s">
        <v>19</v>
      </c>
      <c r="R12" s="12"/>
    </row>
    <row r="13" spans="1:18" ht="57" customHeight="1" x14ac:dyDescent="0.25">
      <c r="A13" s="33">
        <v>6</v>
      </c>
      <c r="B13" s="50" t="s">
        <v>118</v>
      </c>
      <c r="C13" s="51"/>
      <c r="D13" s="38" t="s">
        <v>27</v>
      </c>
      <c r="E13" s="40" t="s">
        <v>22</v>
      </c>
      <c r="F13" s="41">
        <v>20</v>
      </c>
      <c r="G13" s="84">
        <v>314</v>
      </c>
      <c r="H13" s="29">
        <f t="shared" si="0"/>
        <v>370.52</v>
      </c>
      <c r="I13" s="11">
        <f t="shared" si="1"/>
        <v>6280</v>
      </c>
      <c r="J13" s="11">
        <f t="shared" si="2"/>
        <v>7410.4</v>
      </c>
      <c r="K13" s="31" t="s">
        <v>19</v>
      </c>
      <c r="R13" s="12"/>
    </row>
    <row r="14" spans="1:18" ht="51.75" customHeight="1" x14ac:dyDescent="0.25">
      <c r="A14" s="33">
        <v>7</v>
      </c>
      <c r="B14" s="50" t="s">
        <v>119</v>
      </c>
      <c r="C14" s="51"/>
      <c r="D14" s="38" t="s">
        <v>26</v>
      </c>
      <c r="E14" s="40" t="s">
        <v>22</v>
      </c>
      <c r="F14" s="41">
        <v>200</v>
      </c>
      <c r="G14" s="84">
        <v>140</v>
      </c>
      <c r="H14" s="29">
        <f t="shared" si="0"/>
        <v>165.2</v>
      </c>
      <c r="I14" s="11">
        <f t="shared" si="1"/>
        <v>28000</v>
      </c>
      <c r="J14" s="11">
        <f t="shared" si="2"/>
        <v>33040</v>
      </c>
      <c r="K14" s="31" t="s">
        <v>19</v>
      </c>
      <c r="R14" s="12"/>
    </row>
    <row r="15" spans="1:18" ht="60" customHeight="1" x14ac:dyDescent="0.25">
      <c r="A15" s="33">
        <v>8</v>
      </c>
      <c r="B15" s="50" t="s">
        <v>37</v>
      </c>
      <c r="C15" s="51"/>
      <c r="D15" s="38" t="s">
        <v>56</v>
      </c>
      <c r="E15" s="40" t="s">
        <v>22</v>
      </c>
      <c r="F15" s="41">
        <v>50</v>
      </c>
      <c r="G15" s="84">
        <v>127</v>
      </c>
      <c r="H15" s="29">
        <f t="shared" si="0"/>
        <v>149.85999999999999</v>
      </c>
      <c r="I15" s="11">
        <f t="shared" si="1"/>
        <v>6350</v>
      </c>
      <c r="J15" s="11">
        <f t="shared" si="2"/>
        <v>7492.9999999999991</v>
      </c>
      <c r="K15" s="31" t="s">
        <v>19</v>
      </c>
      <c r="R15" s="12"/>
    </row>
    <row r="16" spans="1:18" ht="54" customHeight="1" x14ac:dyDescent="0.25">
      <c r="A16" s="33">
        <v>9</v>
      </c>
      <c r="B16" s="50" t="s">
        <v>38</v>
      </c>
      <c r="C16" s="51"/>
      <c r="D16" s="38" t="s">
        <v>56</v>
      </c>
      <c r="E16" s="40" t="s">
        <v>22</v>
      </c>
      <c r="F16" s="41">
        <v>50</v>
      </c>
      <c r="G16" s="84">
        <v>127</v>
      </c>
      <c r="H16" s="29">
        <f t="shared" si="0"/>
        <v>149.85999999999999</v>
      </c>
      <c r="I16" s="11">
        <f t="shared" si="1"/>
        <v>6350</v>
      </c>
      <c r="J16" s="11">
        <f t="shared" si="2"/>
        <v>7492.9999999999991</v>
      </c>
      <c r="K16" s="31" t="s">
        <v>19</v>
      </c>
      <c r="R16" s="12"/>
    </row>
    <row r="17" spans="1:18" ht="53.25" customHeight="1" x14ac:dyDescent="0.25">
      <c r="A17" s="33">
        <v>10</v>
      </c>
      <c r="B17" s="50" t="s">
        <v>98</v>
      </c>
      <c r="C17" s="51"/>
      <c r="D17" s="34" t="s">
        <v>57</v>
      </c>
      <c r="E17" s="40" t="s">
        <v>22</v>
      </c>
      <c r="F17" s="42">
        <v>4</v>
      </c>
      <c r="G17" s="84">
        <v>1104</v>
      </c>
      <c r="H17" s="29">
        <f t="shared" si="0"/>
        <v>1302.72</v>
      </c>
      <c r="I17" s="11">
        <f t="shared" si="1"/>
        <v>4416</v>
      </c>
      <c r="J17" s="11">
        <f t="shared" si="2"/>
        <v>5210.88</v>
      </c>
      <c r="K17" s="31" t="s">
        <v>19</v>
      </c>
      <c r="R17" s="12"/>
    </row>
    <row r="18" spans="1:18" ht="54.75" customHeight="1" x14ac:dyDescent="0.25">
      <c r="A18" s="33">
        <v>11</v>
      </c>
      <c r="B18" s="50" t="s">
        <v>99</v>
      </c>
      <c r="C18" s="51"/>
      <c r="D18" s="34" t="s">
        <v>57</v>
      </c>
      <c r="E18" s="40" t="s">
        <v>22</v>
      </c>
      <c r="F18" s="42">
        <v>4</v>
      </c>
      <c r="G18" s="84">
        <v>757</v>
      </c>
      <c r="H18" s="29">
        <f t="shared" si="0"/>
        <v>893.26</v>
      </c>
      <c r="I18" s="11">
        <f t="shared" si="1"/>
        <v>3028</v>
      </c>
      <c r="J18" s="11">
        <f t="shared" si="2"/>
        <v>3573.04</v>
      </c>
      <c r="K18" s="31" t="s">
        <v>19</v>
      </c>
      <c r="R18" s="12"/>
    </row>
    <row r="19" spans="1:18" ht="81" customHeight="1" x14ac:dyDescent="0.25">
      <c r="A19" s="33">
        <v>12</v>
      </c>
      <c r="B19" s="80" t="s">
        <v>100</v>
      </c>
      <c r="C19" s="81"/>
      <c r="D19" s="35" t="s">
        <v>58</v>
      </c>
      <c r="E19" s="40" t="s">
        <v>22</v>
      </c>
      <c r="F19" s="41">
        <v>18</v>
      </c>
      <c r="G19" s="84">
        <v>2075</v>
      </c>
      <c r="H19" s="29">
        <f t="shared" si="0"/>
        <v>2448.5</v>
      </c>
      <c r="I19" s="11">
        <f t="shared" si="1"/>
        <v>37350</v>
      </c>
      <c r="J19" s="11">
        <f t="shared" si="2"/>
        <v>44073</v>
      </c>
      <c r="K19" s="31" t="s">
        <v>19</v>
      </c>
      <c r="R19" s="12"/>
    </row>
    <row r="20" spans="1:18" ht="109.5" customHeight="1" x14ac:dyDescent="0.25">
      <c r="A20" s="33">
        <v>13</v>
      </c>
      <c r="B20" s="80" t="s">
        <v>101</v>
      </c>
      <c r="C20" s="81"/>
      <c r="D20" s="35" t="s">
        <v>59</v>
      </c>
      <c r="E20" s="40" t="s">
        <v>22</v>
      </c>
      <c r="F20" s="41">
        <v>10</v>
      </c>
      <c r="G20" s="84">
        <v>4657</v>
      </c>
      <c r="H20" s="29">
        <f t="shared" si="0"/>
        <v>5495.2599999999993</v>
      </c>
      <c r="I20" s="11">
        <f t="shared" si="1"/>
        <v>46570</v>
      </c>
      <c r="J20" s="11">
        <f t="shared" si="2"/>
        <v>54952.599999999991</v>
      </c>
      <c r="K20" s="31" t="s">
        <v>19</v>
      </c>
      <c r="R20" s="12"/>
    </row>
    <row r="21" spans="1:18" ht="128.25" customHeight="1" x14ac:dyDescent="0.25">
      <c r="A21" s="33">
        <v>14</v>
      </c>
      <c r="B21" s="50" t="s">
        <v>102</v>
      </c>
      <c r="C21" s="51"/>
      <c r="D21" s="35" t="s">
        <v>60</v>
      </c>
      <c r="E21" s="40" t="s">
        <v>22</v>
      </c>
      <c r="F21" s="41">
        <v>18</v>
      </c>
      <c r="G21" s="84">
        <v>4090</v>
      </c>
      <c r="H21" s="29">
        <f t="shared" si="0"/>
        <v>4826.2</v>
      </c>
      <c r="I21" s="11">
        <f t="shared" si="1"/>
        <v>73620</v>
      </c>
      <c r="J21" s="11">
        <f t="shared" si="2"/>
        <v>86871.599999999991</v>
      </c>
      <c r="K21" s="31" t="s">
        <v>19</v>
      </c>
      <c r="R21" s="12"/>
    </row>
    <row r="22" spans="1:18" ht="157.5" customHeight="1" x14ac:dyDescent="0.25">
      <c r="A22" s="33">
        <v>15</v>
      </c>
      <c r="B22" s="50" t="s">
        <v>104</v>
      </c>
      <c r="C22" s="51"/>
      <c r="D22" s="39" t="s">
        <v>61</v>
      </c>
      <c r="E22" s="40" t="s">
        <v>22</v>
      </c>
      <c r="F22" s="41">
        <v>1</v>
      </c>
      <c r="G22" s="84">
        <v>6510</v>
      </c>
      <c r="H22" s="29">
        <f t="shared" si="0"/>
        <v>7681.7999999999993</v>
      </c>
      <c r="I22" s="11">
        <f t="shared" si="1"/>
        <v>6510</v>
      </c>
      <c r="J22" s="11">
        <f t="shared" si="2"/>
        <v>7681.7999999999993</v>
      </c>
      <c r="K22" s="31" t="s">
        <v>19</v>
      </c>
      <c r="R22" s="12"/>
    </row>
    <row r="23" spans="1:18" ht="52.5" customHeight="1" x14ac:dyDescent="0.25">
      <c r="A23" s="33">
        <v>16</v>
      </c>
      <c r="B23" s="50" t="s">
        <v>105</v>
      </c>
      <c r="C23" s="51"/>
      <c r="D23" s="39" t="s">
        <v>62</v>
      </c>
      <c r="E23" s="40" t="s">
        <v>22</v>
      </c>
      <c r="F23" s="41">
        <v>1</v>
      </c>
      <c r="G23" s="84">
        <v>4302</v>
      </c>
      <c r="H23" s="29">
        <f t="shared" si="0"/>
        <v>5076.3599999999997</v>
      </c>
      <c r="I23" s="11">
        <f t="shared" si="1"/>
        <v>4302</v>
      </c>
      <c r="J23" s="11">
        <f t="shared" si="2"/>
        <v>5076.3599999999997</v>
      </c>
      <c r="K23" s="31" t="s">
        <v>19</v>
      </c>
      <c r="R23" s="12"/>
    </row>
    <row r="24" spans="1:18" ht="90.75" customHeight="1" x14ac:dyDescent="0.25">
      <c r="A24" s="33">
        <v>17</v>
      </c>
      <c r="B24" s="50" t="s">
        <v>103</v>
      </c>
      <c r="C24" s="51"/>
      <c r="D24" s="35" t="s">
        <v>63</v>
      </c>
      <c r="E24" s="40" t="s">
        <v>22</v>
      </c>
      <c r="F24" s="41">
        <v>18</v>
      </c>
      <c r="G24" s="84">
        <v>2864</v>
      </c>
      <c r="H24" s="29">
        <f t="shared" si="0"/>
        <v>3379.52</v>
      </c>
      <c r="I24" s="11">
        <f t="shared" si="1"/>
        <v>51552</v>
      </c>
      <c r="J24" s="11">
        <f t="shared" si="2"/>
        <v>60831.360000000001</v>
      </c>
      <c r="K24" s="31" t="s">
        <v>19</v>
      </c>
      <c r="R24" s="12"/>
    </row>
    <row r="25" spans="1:18" ht="81" customHeight="1" x14ac:dyDescent="0.25">
      <c r="A25" s="33">
        <v>18</v>
      </c>
      <c r="B25" s="50" t="s">
        <v>106</v>
      </c>
      <c r="C25" s="51"/>
      <c r="D25" s="35" t="s">
        <v>64</v>
      </c>
      <c r="E25" s="40" t="s">
        <v>22</v>
      </c>
      <c r="F25" s="41">
        <v>3</v>
      </c>
      <c r="G25" s="84">
        <v>4346</v>
      </c>
      <c r="H25" s="29">
        <f t="shared" si="0"/>
        <v>5128.28</v>
      </c>
      <c r="I25" s="11">
        <f t="shared" si="1"/>
        <v>13038</v>
      </c>
      <c r="J25" s="11">
        <f t="shared" si="2"/>
        <v>15384.84</v>
      </c>
      <c r="K25" s="31" t="s">
        <v>19</v>
      </c>
      <c r="R25" s="12"/>
    </row>
    <row r="26" spans="1:18" ht="57" customHeight="1" x14ac:dyDescent="0.25">
      <c r="A26" s="33">
        <v>19</v>
      </c>
      <c r="B26" s="82" t="s">
        <v>113</v>
      </c>
      <c r="C26" s="83"/>
      <c r="D26" s="38" t="s">
        <v>65</v>
      </c>
      <c r="E26" s="40" t="s">
        <v>22</v>
      </c>
      <c r="F26" s="41">
        <v>150</v>
      </c>
      <c r="G26" s="84">
        <v>173</v>
      </c>
      <c r="H26" s="29">
        <f t="shared" si="0"/>
        <v>204.14</v>
      </c>
      <c r="I26" s="11">
        <f t="shared" si="1"/>
        <v>25950</v>
      </c>
      <c r="J26" s="11">
        <f t="shared" si="2"/>
        <v>30620.999999999996</v>
      </c>
      <c r="K26" s="31" t="s">
        <v>19</v>
      </c>
      <c r="R26" s="12"/>
    </row>
    <row r="27" spans="1:18" ht="112.5" customHeight="1" x14ac:dyDescent="0.25">
      <c r="A27" s="33">
        <v>20</v>
      </c>
      <c r="B27" s="50" t="s">
        <v>108</v>
      </c>
      <c r="C27" s="51"/>
      <c r="D27" s="38" t="s">
        <v>23</v>
      </c>
      <c r="E27" s="40" t="s">
        <v>22</v>
      </c>
      <c r="F27" s="41">
        <v>18</v>
      </c>
      <c r="G27" s="84">
        <v>6246</v>
      </c>
      <c r="H27" s="29">
        <f t="shared" si="0"/>
        <v>7370.28</v>
      </c>
      <c r="I27" s="11">
        <f t="shared" si="1"/>
        <v>112428</v>
      </c>
      <c r="J27" s="11">
        <f t="shared" si="2"/>
        <v>132665.04</v>
      </c>
      <c r="K27" s="31" t="s">
        <v>19</v>
      </c>
      <c r="R27" s="12"/>
    </row>
    <row r="28" spans="1:18" ht="38.25" customHeight="1" x14ac:dyDescent="0.25">
      <c r="A28" s="33">
        <v>21</v>
      </c>
      <c r="B28" s="50" t="s">
        <v>122</v>
      </c>
      <c r="C28" s="51"/>
      <c r="D28" s="35" t="s">
        <v>66</v>
      </c>
      <c r="E28" s="40" t="s">
        <v>22</v>
      </c>
      <c r="F28" s="41">
        <v>46</v>
      </c>
      <c r="G28" s="84">
        <v>2624</v>
      </c>
      <c r="H28" s="29">
        <f t="shared" si="0"/>
        <v>3096.3199999999997</v>
      </c>
      <c r="I28" s="11">
        <f t="shared" si="1"/>
        <v>120704</v>
      </c>
      <c r="J28" s="11">
        <f t="shared" si="2"/>
        <v>142430.71999999997</v>
      </c>
      <c r="K28" s="31" t="s">
        <v>19</v>
      </c>
      <c r="R28" s="12"/>
    </row>
    <row r="29" spans="1:18" ht="50.25" customHeight="1" x14ac:dyDescent="0.25">
      <c r="A29" s="33">
        <v>22</v>
      </c>
      <c r="B29" s="50" t="s">
        <v>109</v>
      </c>
      <c r="C29" s="51"/>
      <c r="D29" s="38" t="s">
        <v>25</v>
      </c>
      <c r="E29" s="40" t="s">
        <v>22</v>
      </c>
      <c r="F29" s="42">
        <v>10</v>
      </c>
      <c r="G29" s="84">
        <v>3310</v>
      </c>
      <c r="H29" s="29">
        <f t="shared" si="0"/>
        <v>3905.7999999999997</v>
      </c>
      <c r="I29" s="11">
        <f t="shared" si="1"/>
        <v>33100</v>
      </c>
      <c r="J29" s="11">
        <f t="shared" si="2"/>
        <v>39058</v>
      </c>
      <c r="K29" s="31" t="s">
        <v>19</v>
      </c>
      <c r="R29" s="12"/>
    </row>
    <row r="30" spans="1:18" ht="125.25" customHeight="1" x14ac:dyDescent="0.25">
      <c r="A30" s="33">
        <v>23</v>
      </c>
      <c r="B30" s="50" t="s">
        <v>110</v>
      </c>
      <c r="C30" s="51"/>
      <c r="D30" s="35" t="s">
        <v>67</v>
      </c>
      <c r="E30" s="40" t="s">
        <v>22</v>
      </c>
      <c r="F30" s="42">
        <v>10</v>
      </c>
      <c r="G30" s="84">
        <v>5037</v>
      </c>
      <c r="H30" s="29">
        <f t="shared" si="0"/>
        <v>5943.66</v>
      </c>
      <c r="I30" s="11">
        <f t="shared" si="1"/>
        <v>50370</v>
      </c>
      <c r="J30" s="11">
        <f t="shared" si="2"/>
        <v>59436.6</v>
      </c>
      <c r="K30" s="31" t="s">
        <v>19</v>
      </c>
      <c r="R30" s="12"/>
    </row>
    <row r="31" spans="1:18" ht="78" customHeight="1" x14ac:dyDescent="0.25">
      <c r="A31" s="33">
        <v>24</v>
      </c>
      <c r="B31" s="50" t="s">
        <v>107</v>
      </c>
      <c r="C31" s="51"/>
      <c r="D31" s="35" t="s">
        <v>68</v>
      </c>
      <c r="E31" s="40" t="s">
        <v>22</v>
      </c>
      <c r="F31" s="42">
        <v>30</v>
      </c>
      <c r="G31" s="84">
        <v>3890</v>
      </c>
      <c r="H31" s="29">
        <f t="shared" si="0"/>
        <v>4590.2</v>
      </c>
      <c r="I31" s="11">
        <f t="shared" si="1"/>
        <v>116700</v>
      </c>
      <c r="J31" s="11">
        <f t="shared" si="2"/>
        <v>137706</v>
      </c>
      <c r="K31" s="31" t="s">
        <v>19</v>
      </c>
      <c r="R31" s="12"/>
    </row>
    <row r="32" spans="1:18" ht="56.25" customHeight="1" x14ac:dyDescent="0.25">
      <c r="A32" s="33">
        <v>25</v>
      </c>
      <c r="B32" s="50" t="s">
        <v>94</v>
      </c>
      <c r="C32" s="51"/>
      <c r="D32" s="34" t="s">
        <v>84</v>
      </c>
      <c r="E32" s="40" t="s">
        <v>22</v>
      </c>
      <c r="F32" s="42">
        <v>10</v>
      </c>
      <c r="G32" s="84">
        <v>3784</v>
      </c>
      <c r="H32" s="29">
        <f t="shared" si="0"/>
        <v>4465.12</v>
      </c>
      <c r="I32" s="11">
        <f t="shared" si="1"/>
        <v>37840</v>
      </c>
      <c r="J32" s="11">
        <f t="shared" si="2"/>
        <v>44651.199999999997</v>
      </c>
      <c r="K32" s="31" t="s">
        <v>19</v>
      </c>
      <c r="R32" s="12"/>
    </row>
    <row r="33" spans="1:18" ht="51" customHeight="1" x14ac:dyDescent="0.25">
      <c r="A33" s="33">
        <v>26</v>
      </c>
      <c r="B33" s="50" t="s">
        <v>95</v>
      </c>
      <c r="C33" s="51"/>
      <c r="D33" s="34" t="s">
        <v>69</v>
      </c>
      <c r="E33" s="40" t="s">
        <v>22</v>
      </c>
      <c r="F33" s="42">
        <v>10</v>
      </c>
      <c r="G33" s="84">
        <v>451</v>
      </c>
      <c r="H33" s="29">
        <f t="shared" si="0"/>
        <v>532.17999999999995</v>
      </c>
      <c r="I33" s="11">
        <f t="shared" si="1"/>
        <v>4510</v>
      </c>
      <c r="J33" s="11">
        <f t="shared" si="2"/>
        <v>5321.7999999999993</v>
      </c>
      <c r="K33" s="31" t="s">
        <v>19</v>
      </c>
      <c r="R33" s="12"/>
    </row>
    <row r="34" spans="1:18" ht="99" customHeight="1" x14ac:dyDescent="0.25">
      <c r="A34" s="33">
        <v>27</v>
      </c>
      <c r="B34" s="50" t="s">
        <v>111</v>
      </c>
      <c r="C34" s="51"/>
      <c r="D34" s="34" t="s">
        <v>24</v>
      </c>
      <c r="E34" s="40" t="s">
        <v>22</v>
      </c>
      <c r="F34" s="42">
        <v>32</v>
      </c>
      <c r="G34" s="84">
        <v>4260</v>
      </c>
      <c r="H34" s="29">
        <f t="shared" si="0"/>
        <v>5026.8</v>
      </c>
      <c r="I34" s="11">
        <f t="shared" si="1"/>
        <v>136320</v>
      </c>
      <c r="J34" s="11">
        <f t="shared" si="2"/>
        <v>160857.60000000001</v>
      </c>
      <c r="K34" s="31" t="s">
        <v>19</v>
      </c>
      <c r="R34" s="12"/>
    </row>
    <row r="35" spans="1:18" ht="55.5" customHeight="1" x14ac:dyDescent="0.25">
      <c r="A35" s="33">
        <v>28</v>
      </c>
      <c r="B35" s="50" t="s">
        <v>90</v>
      </c>
      <c r="C35" s="51"/>
      <c r="D35" s="35" t="s">
        <v>70</v>
      </c>
      <c r="E35" s="40" t="s">
        <v>78</v>
      </c>
      <c r="F35" s="41">
        <v>2821</v>
      </c>
      <c r="G35" s="85">
        <v>51</v>
      </c>
      <c r="H35" s="29">
        <f t="shared" si="0"/>
        <v>60.18</v>
      </c>
      <c r="I35" s="11">
        <f t="shared" si="1"/>
        <v>143871</v>
      </c>
      <c r="J35" s="11">
        <f t="shared" si="2"/>
        <v>169767.78</v>
      </c>
      <c r="K35" s="31" t="s">
        <v>19</v>
      </c>
      <c r="R35" s="12"/>
    </row>
    <row r="36" spans="1:18" ht="87" customHeight="1" x14ac:dyDescent="0.25">
      <c r="A36" s="33">
        <v>29</v>
      </c>
      <c r="B36" s="50" t="s">
        <v>39</v>
      </c>
      <c r="C36" s="51"/>
      <c r="D36" s="35" t="s">
        <v>120</v>
      </c>
      <c r="E36" s="40" t="s">
        <v>78</v>
      </c>
      <c r="F36" s="41">
        <v>985</v>
      </c>
      <c r="G36" s="85">
        <v>43</v>
      </c>
      <c r="H36" s="29">
        <f t="shared" si="0"/>
        <v>50.739999999999995</v>
      </c>
      <c r="I36" s="11">
        <f t="shared" si="1"/>
        <v>42355</v>
      </c>
      <c r="J36" s="11">
        <f t="shared" si="2"/>
        <v>49978.899999999994</v>
      </c>
      <c r="K36" s="31" t="s">
        <v>19</v>
      </c>
      <c r="R36" s="12"/>
    </row>
    <row r="37" spans="1:18" ht="26.25" customHeight="1" x14ac:dyDescent="0.25">
      <c r="A37" s="33">
        <v>30</v>
      </c>
      <c r="B37" s="50" t="s">
        <v>40</v>
      </c>
      <c r="C37" s="51"/>
      <c r="D37" s="35" t="s">
        <v>71</v>
      </c>
      <c r="E37" s="40" t="s">
        <v>22</v>
      </c>
      <c r="F37" s="41">
        <v>132</v>
      </c>
      <c r="G37" s="85">
        <v>176</v>
      </c>
      <c r="H37" s="29">
        <f t="shared" si="0"/>
        <v>207.67999999999998</v>
      </c>
      <c r="I37" s="11">
        <f t="shared" si="1"/>
        <v>23232</v>
      </c>
      <c r="J37" s="11">
        <f t="shared" si="2"/>
        <v>27413.759999999998</v>
      </c>
      <c r="K37" s="31" t="s">
        <v>19</v>
      </c>
      <c r="R37" s="12"/>
    </row>
    <row r="38" spans="1:18" ht="28.5" customHeight="1" x14ac:dyDescent="0.25">
      <c r="A38" s="33">
        <v>31</v>
      </c>
      <c r="B38" s="50" t="s">
        <v>41</v>
      </c>
      <c r="C38" s="51"/>
      <c r="D38" s="35" t="s">
        <v>71</v>
      </c>
      <c r="E38" s="40" t="s">
        <v>22</v>
      </c>
      <c r="F38" s="41">
        <v>154</v>
      </c>
      <c r="G38" s="85">
        <v>16</v>
      </c>
      <c r="H38" s="29">
        <f t="shared" si="0"/>
        <v>18.88</v>
      </c>
      <c r="I38" s="11">
        <f t="shared" si="1"/>
        <v>2464</v>
      </c>
      <c r="J38" s="11">
        <f t="shared" si="2"/>
        <v>2907.52</v>
      </c>
      <c r="K38" s="31" t="s">
        <v>19</v>
      </c>
      <c r="R38" s="12"/>
    </row>
    <row r="39" spans="1:18" ht="28.5" customHeight="1" x14ac:dyDescent="0.25">
      <c r="A39" s="33">
        <v>32</v>
      </c>
      <c r="B39" s="50" t="s">
        <v>42</v>
      </c>
      <c r="C39" s="51"/>
      <c r="D39" s="35" t="s">
        <v>71</v>
      </c>
      <c r="E39" s="40" t="s">
        <v>22</v>
      </c>
      <c r="F39" s="41">
        <v>148</v>
      </c>
      <c r="G39" s="85">
        <v>26</v>
      </c>
      <c r="H39" s="29">
        <f t="shared" si="0"/>
        <v>30.68</v>
      </c>
      <c r="I39" s="11">
        <f t="shared" si="1"/>
        <v>3848</v>
      </c>
      <c r="J39" s="11">
        <f t="shared" si="2"/>
        <v>4540.6400000000003</v>
      </c>
      <c r="K39" s="31" t="s">
        <v>19</v>
      </c>
      <c r="R39" s="12"/>
    </row>
    <row r="40" spans="1:18" ht="25.5" customHeight="1" x14ac:dyDescent="0.25">
      <c r="A40" s="33">
        <v>33</v>
      </c>
      <c r="B40" s="50" t="s">
        <v>43</v>
      </c>
      <c r="C40" s="51"/>
      <c r="D40" s="35" t="s">
        <v>71</v>
      </c>
      <c r="E40" s="40" t="s">
        <v>22</v>
      </c>
      <c r="F40" s="41">
        <v>84</v>
      </c>
      <c r="G40" s="85">
        <v>179</v>
      </c>
      <c r="H40" s="29">
        <f t="shared" si="0"/>
        <v>211.22</v>
      </c>
      <c r="I40" s="11">
        <f t="shared" si="1"/>
        <v>15036</v>
      </c>
      <c r="J40" s="11">
        <f t="shared" si="2"/>
        <v>17742.48</v>
      </c>
      <c r="K40" s="31" t="s">
        <v>19</v>
      </c>
      <c r="R40" s="12"/>
    </row>
    <row r="41" spans="1:18" ht="26.25" customHeight="1" x14ac:dyDescent="0.25">
      <c r="A41" s="33">
        <v>34</v>
      </c>
      <c r="B41" s="50" t="s">
        <v>44</v>
      </c>
      <c r="C41" s="51"/>
      <c r="D41" s="35" t="s">
        <v>71</v>
      </c>
      <c r="E41" s="40" t="s">
        <v>22</v>
      </c>
      <c r="F41" s="41">
        <v>84</v>
      </c>
      <c r="G41" s="85">
        <v>179</v>
      </c>
      <c r="H41" s="29">
        <f t="shared" si="0"/>
        <v>211.22</v>
      </c>
      <c r="I41" s="11">
        <f t="shared" si="1"/>
        <v>15036</v>
      </c>
      <c r="J41" s="11">
        <f t="shared" si="2"/>
        <v>17742.48</v>
      </c>
      <c r="K41" s="31" t="s">
        <v>19</v>
      </c>
      <c r="R41" s="12"/>
    </row>
    <row r="42" spans="1:18" ht="22.5" customHeight="1" x14ac:dyDescent="0.25">
      <c r="A42" s="33">
        <v>35</v>
      </c>
      <c r="B42" s="50" t="s">
        <v>45</v>
      </c>
      <c r="C42" s="51"/>
      <c r="D42" s="35" t="s">
        <v>71</v>
      </c>
      <c r="E42" s="40" t="s">
        <v>22</v>
      </c>
      <c r="F42" s="41">
        <v>130</v>
      </c>
      <c r="G42" s="85">
        <v>119</v>
      </c>
      <c r="H42" s="29">
        <f t="shared" si="0"/>
        <v>140.41999999999999</v>
      </c>
      <c r="I42" s="11">
        <f t="shared" si="1"/>
        <v>15470</v>
      </c>
      <c r="J42" s="11">
        <f t="shared" si="2"/>
        <v>18254.599999999999</v>
      </c>
      <c r="K42" s="31" t="s">
        <v>19</v>
      </c>
      <c r="R42" s="12"/>
    </row>
    <row r="43" spans="1:18" ht="22.5" customHeight="1" x14ac:dyDescent="0.25">
      <c r="A43" s="33">
        <v>36</v>
      </c>
      <c r="B43" s="50" t="s">
        <v>46</v>
      </c>
      <c r="C43" s="51"/>
      <c r="D43" s="35" t="s">
        <v>71</v>
      </c>
      <c r="E43" s="40" t="s">
        <v>22</v>
      </c>
      <c r="F43" s="41">
        <v>100</v>
      </c>
      <c r="G43" s="85">
        <v>91</v>
      </c>
      <c r="H43" s="29">
        <f t="shared" si="0"/>
        <v>107.38</v>
      </c>
      <c r="I43" s="11">
        <f t="shared" si="1"/>
        <v>9100</v>
      </c>
      <c r="J43" s="11">
        <f t="shared" si="2"/>
        <v>10738</v>
      </c>
      <c r="K43" s="31" t="s">
        <v>19</v>
      </c>
      <c r="R43" s="12"/>
    </row>
    <row r="44" spans="1:18" ht="24" customHeight="1" x14ac:dyDescent="0.25">
      <c r="A44" s="33">
        <v>37</v>
      </c>
      <c r="B44" s="50" t="s">
        <v>47</v>
      </c>
      <c r="C44" s="51"/>
      <c r="D44" s="35" t="s">
        <v>71</v>
      </c>
      <c r="E44" s="40" t="s">
        <v>22</v>
      </c>
      <c r="F44" s="41">
        <v>124</v>
      </c>
      <c r="G44" s="85">
        <v>91</v>
      </c>
      <c r="H44" s="29">
        <f t="shared" si="0"/>
        <v>107.38</v>
      </c>
      <c r="I44" s="11">
        <f t="shared" si="1"/>
        <v>11284</v>
      </c>
      <c r="J44" s="11">
        <f t="shared" si="2"/>
        <v>13315.119999999999</v>
      </c>
      <c r="K44" s="31" t="s">
        <v>19</v>
      </c>
      <c r="R44" s="12"/>
    </row>
    <row r="45" spans="1:18" ht="23.25" customHeight="1" x14ac:dyDescent="0.25">
      <c r="A45" s="33">
        <v>38</v>
      </c>
      <c r="B45" s="50" t="s">
        <v>48</v>
      </c>
      <c r="C45" s="51"/>
      <c r="D45" s="35" t="s">
        <v>71</v>
      </c>
      <c r="E45" s="40" t="s">
        <v>22</v>
      </c>
      <c r="F45" s="41">
        <v>98</v>
      </c>
      <c r="G45" s="85">
        <v>57</v>
      </c>
      <c r="H45" s="29">
        <f t="shared" si="0"/>
        <v>67.259999999999991</v>
      </c>
      <c r="I45" s="11">
        <f t="shared" si="1"/>
        <v>5586</v>
      </c>
      <c r="J45" s="11">
        <f t="shared" si="2"/>
        <v>6591.48</v>
      </c>
      <c r="K45" s="31" t="s">
        <v>19</v>
      </c>
      <c r="R45" s="12"/>
    </row>
    <row r="46" spans="1:18" ht="62.25" customHeight="1" x14ac:dyDescent="0.25">
      <c r="A46" s="33">
        <v>39</v>
      </c>
      <c r="B46" s="50" t="s">
        <v>114</v>
      </c>
      <c r="C46" s="51"/>
      <c r="D46" s="35" t="s">
        <v>72</v>
      </c>
      <c r="E46" s="40" t="s">
        <v>22</v>
      </c>
      <c r="F46" s="41">
        <v>2</v>
      </c>
      <c r="G46" s="85">
        <v>16293</v>
      </c>
      <c r="H46" s="29">
        <f t="shared" si="0"/>
        <v>19225.739999999998</v>
      </c>
      <c r="I46" s="11">
        <f t="shared" si="1"/>
        <v>32586</v>
      </c>
      <c r="J46" s="11">
        <f t="shared" si="2"/>
        <v>38451.479999999996</v>
      </c>
      <c r="K46" s="31" t="s">
        <v>19</v>
      </c>
      <c r="R46" s="12"/>
    </row>
    <row r="47" spans="1:18" ht="67.5" customHeight="1" x14ac:dyDescent="0.25">
      <c r="A47" s="33">
        <v>40</v>
      </c>
      <c r="B47" s="50" t="s">
        <v>49</v>
      </c>
      <c r="C47" s="51"/>
      <c r="D47" s="35" t="s">
        <v>73</v>
      </c>
      <c r="E47" s="40" t="s">
        <v>22</v>
      </c>
      <c r="F47" s="41">
        <v>4000</v>
      </c>
      <c r="G47" s="85">
        <v>7</v>
      </c>
      <c r="H47" s="29">
        <f t="shared" si="0"/>
        <v>8.26</v>
      </c>
      <c r="I47" s="11">
        <f t="shared" si="1"/>
        <v>28000</v>
      </c>
      <c r="J47" s="11">
        <f t="shared" si="2"/>
        <v>33040</v>
      </c>
      <c r="K47" s="31" t="s">
        <v>19</v>
      </c>
      <c r="R47" s="12"/>
    </row>
    <row r="48" spans="1:18" ht="50.25" customHeight="1" x14ac:dyDescent="0.25">
      <c r="A48" s="33">
        <v>41</v>
      </c>
      <c r="B48" s="50" t="s">
        <v>50</v>
      </c>
      <c r="C48" s="51"/>
      <c r="D48" s="35" t="s">
        <v>85</v>
      </c>
      <c r="E48" s="40" t="s">
        <v>22</v>
      </c>
      <c r="F48" s="41">
        <v>22</v>
      </c>
      <c r="G48" s="85">
        <v>1352</v>
      </c>
      <c r="H48" s="29">
        <f t="shared" si="0"/>
        <v>1595.36</v>
      </c>
      <c r="I48" s="11">
        <f t="shared" si="1"/>
        <v>29744</v>
      </c>
      <c r="J48" s="11">
        <f t="shared" si="2"/>
        <v>35097.919999999998</v>
      </c>
      <c r="K48" s="31" t="s">
        <v>19</v>
      </c>
      <c r="R48" s="12"/>
    </row>
    <row r="49" spans="1:18" ht="95.25" customHeight="1" x14ac:dyDescent="0.25">
      <c r="A49" s="33">
        <v>42</v>
      </c>
      <c r="B49" s="50" t="s">
        <v>91</v>
      </c>
      <c r="C49" s="51"/>
      <c r="D49" s="39" t="s">
        <v>74</v>
      </c>
      <c r="E49" s="40" t="s">
        <v>22</v>
      </c>
      <c r="F49" s="41">
        <v>6</v>
      </c>
      <c r="G49" s="85">
        <v>19460</v>
      </c>
      <c r="H49" s="29">
        <f t="shared" si="0"/>
        <v>22962.799999999999</v>
      </c>
      <c r="I49" s="11">
        <f t="shared" si="1"/>
        <v>116760</v>
      </c>
      <c r="J49" s="11">
        <f t="shared" si="2"/>
        <v>137776.79999999999</v>
      </c>
      <c r="K49" s="31" t="s">
        <v>19</v>
      </c>
      <c r="R49" s="12"/>
    </row>
    <row r="50" spans="1:18" ht="39.75" customHeight="1" x14ac:dyDescent="0.25">
      <c r="A50" s="33">
        <v>43</v>
      </c>
      <c r="B50" s="50" t="s">
        <v>92</v>
      </c>
      <c r="C50" s="51"/>
      <c r="D50" s="39" t="s">
        <v>88</v>
      </c>
      <c r="E50" s="40" t="s">
        <v>22</v>
      </c>
      <c r="F50" s="41">
        <v>1</v>
      </c>
      <c r="G50" s="85">
        <v>6973</v>
      </c>
      <c r="H50" s="29">
        <f t="shared" si="0"/>
        <v>8228.14</v>
      </c>
      <c r="I50" s="11">
        <f t="shared" si="1"/>
        <v>6973</v>
      </c>
      <c r="J50" s="11">
        <f t="shared" si="2"/>
        <v>8228.14</v>
      </c>
      <c r="K50" s="31" t="s">
        <v>19</v>
      </c>
      <c r="R50" s="12"/>
    </row>
    <row r="51" spans="1:18" ht="39.75" customHeight="1" x14ac:dyDescent="0.25">
      <c r="A51" s="33">
        <v>44</v>
      </c>
      <c r="B51" s="50" t="s">
        <v>97</v>
      </c>
      <c r="C51" s="51"/>
      <c r="D51" s="39" t="s">
        <v>96</v>
      </c>
      <c r="E51" s="40" t="s">
        <v>22</v>
      </c>
      <c r="F51" s="41">
        <v>30</v>
      </c>
      <c r="G51" s="85">
        <v>2375</v>
      </c>
      <c r="H51" s="29">
        <f t="shared" si="0"/>
        <v>2802.5</v>
      </c>
      <c r="I51" s="11">
        <f t="shared" si="1"/>
        <v>71250</v>
      </c>
      <c r="J51" s="11">
        <f t="shared" si="2"/>
        <v>84075</v>
      </c>
      <c r="K51" s="31" t="s">
        <v>19</v>
      </c>
      <c r="R51" s="12"/>
    </row>
    <row r="52" spans="1:18" ht="66" customHeight="1" x14ac:dyDescent="0.25">
      <c r="A52" s="33">
        <v>45</v>
      </c>
      <c r="B52" s="50" t="s">
        <v>116</v>
      </c>
      <c r="C52" s="51"/>
      <c r="D52" s="39" t="s">
        <v>86</v>
      </c>
      <c r="E52" s="40" t="s">
        <v>22</v>
      </c>
      <c r="F52" s="41">
        <v>45</v>
      </c>
      <c r="G52" s="85">
        <v>1818</v>
      </c>
      <c r="H52" s="29">
        <f t="shared" si="0"/>
        <v>2145.2399999999998</v>
      </c>
      <c r="I52" s="11">
        <f t="shared" si="1"/>
        <v>81810</v>
      </c>
      <c r="J52" s="11">
        <f t="shared" si="2"/>
        <v>96535.799999999988</v>
      </c>
      <c r="K52" s="31" t="s">
        <v>19</v>
      </c>
      <c r="R52" s="12"/>
    </row>
    <row r="53" spans="1:18" ht="39" customHeight="1" x14ac:dyDescent="0.25">
      <c r="A53" s="33">
        <v>46</v>
      </c>
      <c r="B53" s="50" t="s">
        <v>51</v>
      </c>
      <c r="C53" s="51"/>
      <c r="D53" s="39" t="s">
        <v>87</v>
      </c>
      <c r="E53" s="40" t="s">
        <v>22</v>
      </c>
      <c r="F53" s="41">
        <v>140</v>
      </c>
      <c r="G53" s="85">
        <v>718</v>
      </c>
      <c r="H53" s="29">
        <f t="shared" si="0"/>
        <v>847.24</v>
      </c>
      <c r="I53" s="11">
        <f t="shared" si="1"/>
        <v>100520</v>
      </c>
      <c r="J53" s="11">
        <f t="shared" si="2"/>
        <v>118613.6</v>
      </c>
      <c r="K53" s="31" t="s">
        <v>19</v>
      </c>
      <c r="R53" s="12"/>
    </row>
    <row r="54" spans="1:18" ht="128.25" customHeight="1" x14ac:dyDescent="0.25">
      <c r="A54" s="33">
        <v>47</v>
      </c>
      <c r="B54" s="50" t="s">
        <v>52</v>
      </c>
      <c r="C54" s="51"/>
      <c r="D54" s="39" t="s">
        <v>75</v>
      </c>
      <c r="E54" s="40" t="s">
        <v>22</v>
      </c>
      <c r="F54" s="41">
        <v>140</v>
      </c>
      <c r="G54" s="85">
        <v>85</v>
      </c>
      <c r="H54" s="29">
        <f t="shared" si="0"/>
        <v>100.3</v>
      </c>
      <c r="I54" s="11">
        <f t="shared" si="1"/>
        <v>11900</v>
      </c>
      <c r="J54" s="11">
        <f t="shared" si="2"/>
        <v>14042</v>
      </c>
      <c r="K54" s="31" t="s">
        <v>19</v>
      </c>
      <c r="R54" s="12"/>
    </row>
    <row r="55" spans="1:18" ht="120.75" customHeight="1" x14ac:dyDescent="0.25">
      <c r="A55" s="33">
        <v>48</v>
      </c>
      <c r="B55" s="50" t="s">
        <v>115</v>
      </c>
      <c r="C55" s="51"/>
      <c r="D55" s="39" t="s">
        <v>76</v>
      </c>
      <c r="E55" s="40" t="s">
        <v>22</v>
      </c>
      <c r="F55" s="41">
        <v>40</v>
      </c>
      <c r="G55" s="85">
        <v>1084</v>
      </c>
      <c r="H55" s="29">
        <f t="shared" si="0"/>
        <v>1279.1199999999999</v>
      </c>
      <c r="I55" s="11">
        <f t="shared" si="1"/>
        <v>43360</v>
      </c>
      <c r="J55" s="11">
        <f t="shared" si="2"/>
        <v>51164.799999999996</v>
      </c>
      <c r="K55" s="31" t="s">
        <v>19</v>
      </c>
      <c r="R55" s="12"/>
    </row>
    <row r="56" spans="1:18" ht="38.25" customHeight="1" x14ac:dyDescent="0.25">
      <c r="A56" s="33">
        <v>49</v>
      </c>
      <c r="B56" s="50" t="s">
        <v>93</v>
      </c>
      <c r="C56" s="51"/>
      <c r="D56" s="35" t="s">
        <v>77</v>
      </c>
      <c r="E56" s="40" t="s">
        <v>22</v>
      </c>
      <c r="F56" s="41">
        <v>36</v>
      </c>
      <c r="G56" s="85">
        <v>2079</v>
      </c>
      <c r="H56" s="29">
        <f t="shared" si="0"/>
        <v>2453.2199999999998</v>
      </c>
      <c r="I56" s="11">
        <f t="shared" si="1"/>
        <v>74844</v>
      </c>
      <c r="J56" s="11">
        <f t="shared" si="2"/>
        <v>88315.92</v>
      </c>
      <c r="K56" s="31" t="s">
        <v>19</v>
      </c>
      <c r="R56" s="12"/>
    </row>
    <row r="57" spans="1:18" x14ac:dyDescent="0.25">
      <c r="A57" s="13"/>
      <c r="B57" s="14"/>
      <c r="C57" s="15"/>
      <c r="D57" s="15"/>
      <c r="E57" s="16"/>
      <c r="F57" s="17"/>
      <c r="G57" s="17"/>
      <c r="H57" s="18"/>
      <c r="I57" s="19">
        <f>SUM(I8:I56)</f>
        <v>2317265</v>
      </c>
      <c r="J57" s="20">
        <f>I57*1.18</f>
        <v>2734372.6999999997</v>
      </c>
      <c r="K57" s="47"/>
    </row>
    <row r="58" spans="1:18" x14ac:dyDescent="0.25">
      <c r="A58" s="21"/>
      <c r="B58" s="22"/>
      <c r="C58" s="23"/>
      <c r="D58" s="23"/>
      <c r="E58" s="24"/>
      <c r="F58" s="24"/>
      <c r="G58" s="24"/>
      <c r="H58" s="25"/>
      <c r="I58" s="25" t="s">
        <v>7</v>
      </c>
      <c r="J58" s="26">
        <f>J57-I57</f>
        <v>417107.69999999972</v>
      </c>
      <c r="K58" s="10"/>
    </row>
    <row r="59" spans="1:18" x14ac:dyDescent="0.25">
      <c r="A59" s="52" t="s">
        <v>125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</row>
    <row r="60" spans="1:18" x14ac:dyDescent="0.25">
      <c r="A60" s="54" t="s">
        <v>3</v>
      </c>
      <c r="B60" s="54"/>
      <c r="C60" s="57" t="s">
        <v>34</v>
      </c>
      <c r="D60" s="58"/>
      <c r="E60" s="58"/>
      <c r="F60" s="58"/>
      <c r="G60" s="58"/>
      <c r="H60" s="58"/>
      <c r="I60" s="58"/>
      <c r="J60" s="58"/>
      <c r="K60" s="58"/>
    </row>
    <row r="61" spans="1:18" ht="14.45" customHeight="1" x14ac:dyDescent="0.25">
      <c r="A61" s="54" t="s">
        <v>4</v>
      </c>
      <c r="B61" s="54"/>
      <c r="C61" s="62" t="s">
        <v>29</v>
      </c>
      <c r="D61" s="63"/>
      <c r="E61" s="63"/>
      <c r="F61" s="63"/>
      <c r="G61" s="63"/>
      <c r="H61" s="63"/>
      <c r="I61" s="63"/>
      <c r="J61" s="63"/>
      <c r="K61" s="63"/>
      <c r="L61" s="23"/>
      <c r="M61" s="23"/>
      <c r="N61" s="23"/>
      <c r="O61" s="23"/>
      <c r="P61" s="23"/>
      <c r="Q61" s="23"/>
    </row>
    <row r="62" spans="1:18" ht="15" customHeight="1" x14ac:dyDescent="0.25">
      <c r="A62" s="55" t="s">
        <v>20</v>
      </c>
      <c r="B62" s="56"/>
      <c r="C62" s="57" t="s">
        <v>32</v>
      </c>
      <c r="D62" s="58"/>
      <c r="E62" s="58"/>
      <c r="F62" s="58"/>
      <c r="G62" s="58"/>
      <c r="H62" s="58"/>
      <c r="I62" s="58"/>
      <c r="J62" s="58"/>
      <c r="K62" s="58"/>
    </row>
    <row r="63" spans="1:18" ht="30.75" customHeight="1" x14ac:dyDescent="0.25">
      <c r="A63" s="53" t="s">
        <v>30</v>
      </c>
      <c r="B63" s="53"/>
      <c r="C63" s="59" t="s">
        <v>83</v>
      </c>
      <c r="D63" s="60"/>
      <c r="E63" s="60"/>
      <c r="F63" s="60"/>
      <c r="G63" s="60"/>
      <c r="H63" s="60"/>
      <c r="I63" s="60"/>
      <c r="J63" s="60"/>
      <c r="K63" s="60"/>
    </row>
    <row r="64" spans="1:18" ht="27" customHeight="1" x14ac:dyDescent="0.25">
      <c r="A64" s="61" t="s">
        <v>21</v>
      </c>
      <c r="B64" s="61"/>
      <c r="C64" s="57" t="s">
        <v>31</v>
      </c>
      <c r="D64" s="58"/>
      <c r="E64" s="58"/>
      <c r="F64" s="58"/>
      <c r="G64" s="58"/>
      <c r="H64" s="58"/>
      <c r="I64" s="58"/>
      <c r="J64" s="58"/>
      <c r="K64" s="58"/>
    </row>
    <row r="65" spans="1:11" x14ac:dyDescent="0.25">
      <c r="A65" s="27"/>
      <c r="B65" s="27"/>
      <c r="C65" s="28"/>
      <c r="D65" s="28"/>
      <c r="E65" s="28"/>
      <c r="F65" s="28"/>
      <c r="G65" s="28"/>
      <c r="H65" s="28"/>
      <c r="I65" s="28"/>
      <c r="J65" s="28"/>
      <c r="K65" s="28"/>
    </row>
    <row r="69" spans="1:11" x14ac:dyDescent="0.25">
      <c r="C69" s="8"/>
    </row>
    <row r="70" spans="1:11" x14ac:dyDescent="0.25">
      <c r="C70" s="8"/>
    </row>
    <row r="71" spans="1:11" x14ac:dyDescent="0.25">
      <c r="C71" s="8"/>
    </row>
  </sheetData>
  <mergeCells count="73">
    <mergeCell ref="B53:C53"/>
    <mergeCell ref="B54:C54"/>
    <mergeCell ref="B55:C55"/>
    <mergeCell ref="B56:C56"/>
    <mergeCell ref="B48:C48"/>
    <mergeCell ref="B49:C49"/>
    <mergeCell ref="B50:C50"/>
    <mergeCell ref="B51:C51"/>
    <mergeCell ref="B52:C52"/>
    <mergeCell ref="B43:C43"/>
    <mergeCell ref="B44:C44"/>
    <mergeCell ref="B45:C45"/>
    <mergeCell ref="B46:C46"/>
    <mergeCell ref="B47:C47"/>
    <mergeCell ref="B38:C38"/>
    <mergeCell ref="B39:C39"/>
    <mergeCell ref="B40:C40"/>
    <mergeCell ref="B41:C41"/>
    <mergeCell ref="B42:C42"/>
    <mergeCell ref="B33:C33"/>
    <mergeCell ref="B34:C34"/>
    <mergeCell ref="B35:C35"/>
    <mergeCell ref="B36:C36"/>
    <mergeCell ref="B37:C37"/>
    <mergeCell ref="B28:C28"/>
    <mergeCell ref="B29:C29"/>
    <mergeCell ref="B30:C30"/>
    <mergeCell ref="B31:C31"/>
    <mergeCell ref="B32:C32"/>
    <mergeCell ref="B23:C23"/>
    <mergeCell ref="B24:C24"/>
    <mergeCell ref="B25:C25"/>
    <mergeCell ref="B26:C26"/>
    <mergeCell ref="B27:C27"/>
    <mergeCell ref="B18:C18"/>
    <mergeCell ref="B19:C19"/>
    <mergeCell ref="B20:C20"/>
    <mergeCell ref="B21:C21"/>
    <mergeCell ref="B22:C22"/>
    <mergeCell ref="B13:C13"/>
    <mergeCell ref="B14:C14"/>
    <mergeCell ref="B15:C15"/>
    <mergeCell ref="B16:C16"/>
    <mergeCell ref="B17:C17"/>
    <mergeCell ref="I1:K1"/>
    <mergeCell ref="B5:C6"/>
    <mergeCell ref="A2:K2"/>
    <mergeCell ref="A5:A6"/>
    <mergeCell ref="J5:J6"/>
    <mergeCell ref="D5:D6"/>
    <mergeCell ref="E5:E6"/>
    <mergeCell ref="I5:I6"/>
    <mergeCell ref="H5:H6"/>
    <mergeCell ref="G5:G6"/>
    <mergeCell ref="K5:K6"/>
    <mergeCell ref="F5:F6"/>
    <mergeCell ref="C64:K64"/>
    <mergeCell ref="C63:K63"/>
    <mergeCell ref="C60:K60"/>
    <mergeCell ref="A64:B64"/>
    <mergeCell ref="C61:K61"/>
    <mergeCell ref="C62:K62"/>
    <mergeCell ref="A59:K59"/>
    <mergeCell ref="A63:B63"/>
    <mergeCell ref="A60:B60"/>
    <mergeCell ref="A61:B61"/>
    <mergeCell ref="A62:B62"/>
    <mergeCell ref="B7:C7"/>
    <mergeCell ref="B10:C10"/>
    <mergeCell ref="B11:C11"/>
    <mergeCell ref="B12:C12"/>
    <mergeCell ref="B9:C9"/>
    <mergeCell ref="B8:C8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8</v>
      </c>
      <c r="B5" t="e">
        <f>XLR_ERRNAME</f>
        <v>#NAME?</v>
      </c>
    </row>
    <row r="6" spans="1:19" x14ac:dyDescent="0.25">
      <c r="A6" t="s">
        <v>9</v>
      </c>
      <c r="B6">
        <v>12575</v>
      </c>
      <c r="C6" s="2" t="s">
        <v>10</v>
      </c>
      <c r="D6">
        <v>7264</v>
      </c>
      <c r="E6" s="2" t="s">
        <v>11</v>
      </c>
      <c r="F6" s="2" t="s">
        <v>12</v>
      </c>
      <c r="G6" s="2" t="s">
        <v>13</v>
      </c>
      <c r="H6" s="2" t="s">
        <v>13</v>
      </c>
      <c r="I6" s="2" t="s">
        <v>13</v>
      </c>
      <c r="J6" s="2" t="s">
        <v>11</v>
      </c>
      <c r="K6" s="2" t="s">
        <v>14</v>
      </c>
      <c r="L6" s="2" t="s">
        <v>15</v>
      </c>
      <c r="M6" s="2" t="s">
        <v>16</v>
      </c>
      <c r="N6" s="2" t="s">
        <v>13</v>
      </c>
      <c r="O6">
        <v>1507925</v>
      </c>
      <c r="P6" s="2" t="s">
        <v>17</v>
      </c>
      <c r="Q6">
        <v>0</v>
      </c>
      <c r="R6" s="2" t="s">
        <v>13</v>
      </c>
      <c r="S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2017-08-07T11:01:04Z</cp:lastPrinted>
  <dcterms:created xsi:type="dcterms:W3CDTF">2013-12-19T08:11:42Z</dcterms:created>
  <dcterms:modified xsi:type="dcterms:W3CDTF">2017-08-10T04:08:18Z</dcterms:modified>
</cp:coreProperties>
</file>